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30118 - 14.04. - ZCU - Výpočetní technika (III.) 040 - 2023 drobné acc\Odevzdání\"/>
    </mc:Choice>
  </mc:AlternateContent>
  <xr:revisionPtr revIDLastSave="0" documentId="13_ncr:1_{ECEC3961-9433-433B-AD07-AE6D3A427DB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Výpočetní technika" sheetId="1" r:id="rId1"/>
  </sheets>
  <definedNames>
    <definedName name="_xlnm.Print_Area" localSheetId="0">'Výpočetní technika'!$B$1:$V$19</definedName>
  </definedNames>
  <calcPr calcId="191029"/>
</workbook>
</file>

<file path=xl/calcChain.xml><?xml version="1.0" encoding="utf-8"?>
<calcChain xmlns="http://schemas.openxmlformats.org/spreadsheetml/2006/main">
  <c r="S9" i="1" l="1"/>
  <c r="S12" i="1"/>
  <c r="S8" i="1"/>
  <c r="S11" i="1"/>
  <c r="T13" i="1"/>
  <c r="S14" i="1"/>
  <c r="S15" i="1"/>
  <c r="T7" i="1"/>
  <c r="P8" i="1"/>
  <c r="P9" i="1"/>
  <c r="P10" i="1"/>
  <c r="P11" i="1"/>
  <c r="P12" i="1"/>
  <c r="P13" i="1"/>
  <c r="P14" i="1"/>
  <c r="P15" i="1"/>
  <c r="T9" i="1"/>
  <c r="S10" i="1"/>
  <c r="T10" i="1"/>
  <c r="T15" i="1"/>
  <c r="P7" i="1"/>
  <c r="S13" i="1" l="1"/>
  <c r="T8" i="1"/>
  <c r="T14" i="1"/>
  <c r="T12" i="1"/>
  <c r="T11" i="1"/>
  <c r="S7" i="1"/>
  <c r="Q18" i="1"/>
  <c r="R18" i="1" l="1"/>
</calcChain>
</file>

<file path=xl/sharedStrings.xml><?xml version="1.0" encoding="utf-8"?>
<sst xmlns="http://schemas.openxmlformats.org/spreadsheetml/2006/main" count="104" uniqueCount="78">
  <si>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</si>
  <si>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</si>
  <si>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</si>
  <si>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</si>
  <si>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</si>
  <si>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</si>
  <si>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</si>
  <si>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</si>
  <si>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</si>
  <si>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</si>
  <si>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</si>
  <si>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</si>
  <si>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</si>
  <si>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</si>
  <si>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>30237300-2 - Doplňky k počítačům</t>
  </si>
  <si>
    <t xml:space="preserve">30237410-6 - Počítačová myš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</si>
  <si>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</si>
  <si>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</si>
  <si>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</si>
  <si>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</si>
  <si>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</si>
  <si>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</si>
  <si>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</si>
  <si>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</si>
  <si>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</si>
  <si>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</si>
  <si>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</si>
  <si>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</si>
  <si>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</si>
  <si>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</si>
  <si>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</si>
  <si>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</si>
  <si>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</si>
  <si>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</si>
  <si>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</si>
  <si>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Dokovací stanice USB-C</t>
  </si>
  <si>
    <t xml:space="preserve">Příloha č. 2 Kupní smlouvy - technická specifikace
Výpočetní technika (III.) 040 - 2023 </t>
  </si>
  <si>
    <t>M.2 SSD disk</t>
  </si>
  <si>
    <t>Datový kabel k monitoru</t>
  </si>
  <si>
    <t>PC klávesnice</t>
  </si>
  <si>
    <t>Ergonomická optická myš</t>
  </si>
  <si>
    <t>Samostatná faktura</t>
  </si>
  <si>
    <t>Technické zhodnocení inv.č. 253065</t>
  </si>
  <si>
    <t>Příslušenství inv.č. 253065</t>
  </si>
  <si>
    <t>Ing. Jiří Basl, Ph.D., 
Tel.: 37763 4249, 
603 216 039</t>
  </si>
  <si>
    <t>Univerzitní 26, 
301 00 Plzeň, 
Fakulta elektrotechnická - Katedra elektroniky a informačních technologií,
místnost EK 502</t>
  </si>
  <si>
    <t>M.2 SSD Disk o kapacitě min. 2TB.
Kompatibilita s notebookem Dell Precision 3561 (S/T DKMD9G3).
Životnost alespoň 640 TBW.
Rychlost čtení alespoň 3500 MB/s, zápis alespoň 2800 MB/s.</t>
  </si>
  <si>
    <t>Dokovací stanice kompatibilní s notebookem Dell Precision 3561.  
Možnost dobíjení notebooku přes dokovací stanici.
Porty min.: 1x USB-C 3.1 2. generace, 1x Port USB-A 3.1 1. generace s technologií PowerShare, 2x DisplayPort 1.4, 1x Port HDMI 2.0b, 1x Víceúčelový port USB-C DisplayPort, 2x Port USB-A 3.1 1. generace, 1x Rozhraní gigabitového ethernetu RJ45, 1x Napájení.
Power deliwery min. 130W, zdroj min. 180W.</t>
  </si>
  <si>
    <t xml:space="preserve">Datový kabel k monitoru. Délka cca 2 m. Varianta DisplayPort M / HDMI M. </t>
  </si>
  <si>
    <t>Klávesnice CZ/EN drátová (USB), výškové polohování (výklopné nožičky), vč. numerické klávesnice.</t>
  </si>
  <si>
    <t>Ergonomická myš optická, drátová, pro praváky, min. 6 tlačítek. 
Rozhraní USB. 
Přepínání rozlišení 1000/1600/2400/3200 DPI za chodu.
Dobrá funkce i bez podložky.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</si>
  <si>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</si>
  <si>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</si>
  <si>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NAKI-III-USTR DH23P03OVV073 (525182-52240-1525)</t>
  </si>
  <si>
    <t>Zajíc (mat)</t>
  </si>
  <si>
    <t>Ing. Jaroslav Šebesta,
Tel.: 37763 2131</t>
  </si>
  <si>
    <t>Technická 8, 
301 00 Plzeň,
Fakulta aplikovaných věd - NTIS,
místnost UC 431</t>
  </si>
  <si>
    <t>Klávesnice drátová</t>
  </si>
  <si>
    <t>Myš bezdrátová</t>
  </si>
  <si>
    <t>HDMI 2.0, 10m</t>
  </si>
  <si>
    <t>Filip Bušek,
Tel.: 735 715 934</t>
  </si>
  <si>
    <t>Univerzitní 22, 
301 00 Plzeň, 
Ústav jazykové přípravy,
místnost UU 306</t>
  </si>
  <si>
    <t>Propojovací kabel HDMI, standard 2.0. 
Délka 10 m.
Male konektor 2x HDMI, pozlacené konektory a oboustranná koncovka, rovné zakončení.
Podpora ethernet.</t>
  </si>
  <si>
    <t>Ergonomická bezdrátová myš</t>
  </si>
  <si>
    <t>Ing. Martin Lávička,
Tel.: 723 882 269</t>
  </si>
  <si>
    <t>Univerzitní 20, 
301 00 Plzeň,
Centrum informatizace a výpočetní techniky, místnost UI 412</t>
  </si>
  <si>
    <r>
      <t xml:space="preserve">
Ergonomické provedení vhodné pro pravou ruku.
Počet tlačítek: min. 7.
Připojení: přijímač pro USB-A a zároveň možnost připojení dvou zařízení přes bluetooth BLE s možností snadného přepínání.
Integrovaná nabíjecí baterie, nabíjecí port USB-C, kabel pro nabíjení z USB-A součástí dodávky.
Plná kompatibilita s operačními systémy: Windows 10, 11.
Dvě scrolovací kolečka.
</t>
    </r>
    <r>
      <rPr>
        <sz val="11"/>
        <rFont val="Calibri"/>
        <family val="2"/>
        <charset val="238"/>
        <scheme val="minor"/>
      </rPr>
      <t>Nominální hodnota DPI nastavitelná min. v rozsahu 200 až 8000.
Hmotnost max. 145 g.</t>
    </r>
    <r>
      <rPr>
        <sz val="11"/>
        <color theme="1"/>
        <rFont val="Calibri"/>
        <family val="2"/>
        <charset val="238"/>
        <scheme val="minor"/>
      </rPr>
      <t xml:space="preserve">
Preferovaná barva: tmavá.</t>
    </r>
  </si>
  <si>
    <r>
      <t>Klávesnice kancelářská, ergonomická, zakřivená, membránová, voděodolná, drátová, integrovaná opěrka zápěstí z umělé kůže, nízkoprofilové klávesy, nastavitelný úhel, zabudovaný USB hub (min. dva porty USB-A), USB, kompatibilní s Windows 10/11 , délka kabelu min. 1,5 m.
Maximální rozměry:</t>
    </r>
    <r>
      <rPr>
        <sz val="11"/>
        <rFont val="Calibri"/>
        <family val="2"/>
        <charset val="238"/>
        <scheme val="minor"/>
      </rPr>
      <t xml:space="preserve"> šířka 45 cm, výška 5 cm, hloubka 24 cm.</t>
    </r>
  </si>
  <si>
    <r>
      <t xml:space="preserve">Myš bezdrátová, optická, min. 1000 DPI, min. 7 tlačítek, miniaturní </t>
    </r>
    <r>
      <rPr>
        <sz val="11"/>
        <rFont val="Calibri"/>
        <family val="2"/>
        <charset val="238"/>
        <scheme val="minor"/>
      </rPr>
      <t>senzor, USB a bezdrátový USB přijímač</t>
    </r>
    <r>
      <rPr>
        <sz val="11"/>
        <color theme="1"/>
        <rFont val="Calibri"/>
        <family val="2"/>
        <charset val="238"/>
        <scheme val="minor"/>
      </rPr>
      <t xml:space="preserve">, vhodná pro praváky, černá, kolečko funguje jako "middle button" nebo programové nastavitelné, kolečko s naklápěním do stran, kompatibilní s Windows 10/11.
Maximální rozměry a hmotnost: </t>
    </r>
    <r>
      <rPr>
        <sz val="11"/>
        <rFont val="Calibri"/>
        <family val="2"/>
        <charset val="238"/>
        <scheme val="minor"/>
      </rPr>
      <t xml:space="preserve">šířka 7,5 cm, výška 4,5 cm, hloubka 11 cm, hmotnost 140 </t>
    </r>
    <r>
      <rPr>
        <sz val="11"/>
        <color theme="1"/>
        <rFont val="Calibri"/>
        <family val="2"/>
        <charset val="238"/>
        <scheme val="minor"/>
      </rPr>
      <t>g.</t>
    </r>
  </si>
  <si>
    <t>KINGSTON NV2 SSD 2TB (SNV2S/2000G), záruka 24 měsíců</t>
  </si>
  <si>
    <t>DELL Thunderbolt Dock WD19TBS 180W (210-AZBV), záruka 24 měsíců</t>
  </si>
  <si>
    <t>PREMIUMCORD kabel DisplayPort-HDMI, M/M, propojovací, 2m, černý (kportadk01-02), záruka 24 měsíců</t>
  </si>
  <si>
    <t>LOGITECH Keyboard K120 for Business (920-002641), záruka 24 měsíců</t>
  </si>
  <si>
    <t>ASUS UX300 PRO myš (90XB04B0-BMU000), záruka 24 měsíců</t>
  </si>
  <si>
    <t>DELUX GM901U Wired Ergonomic, tmavě šedá - US (GM901U hub), záruka 24 měsíců</t>
  </si>
  <si>
    <t>Logitech Wireless Mouse M705 Marathon Charcoal (910-006034), záruka 24 měsíců</t>
  </si>
  <si>
    <t>PREMIUMCORD kabel HDMI-HDMI, M/M, propojovací, 10m, černý, v2.0 (kphdm2-10), záruka 24 měsíců</t>
  </si>
  <si>
    <t>LOGITECH bezdrátová myš MX Master 3s (910-006559),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</si>
</sst>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7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7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7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7" fillId="0" borderId="0" xfId="0" applyFont="1" applyAlignment="1">
      <alignment horizontal="left" vertical="center" wrapText="1"/>
    </xf>
    <xf numFmtId="0" fontId="17" fillId="2" borderId="3" xfId="0" applyFont="1" applyFill="1" applyBorder="1" applyAlignment="1">
      <alignment horizontal="center" vertical="center" textRotation="90" wrapText="1"/>
    </xf>
    <xf numFmtId="0" fontId="17" fillId="5" borderId="4" xfId="0" applyFont="1" applyFill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1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9" fontId="26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5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0" fontId="14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5" fillId="4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0" fontId="4" fillId="6" borderId="16" xfId="0" applyFont="1" applyFill="1" applyBorder="1" applyAlignment="1">
      <alignment horizontal="left" vertical="center" wrapText="1" indent="1"/>
    </xf>
    <xf numFmtId="0" fontId="4" fillId="6" borderId="21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5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3" fontId="0" fillId="2" borderId="25" xfId="0" applyNumberForma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9" fillId="3" borderId="6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25" fillId="4" borderId="27" xfId="0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6" fillId="3" borderId="27" xfId="0" applyFont="1" applyFill="1" applyBorder="1" applyAlignment="1">
      <alignment horizontal="center" vertical="center" wrapText="1"/>
    </xf>
    <xf numFmtId="0" fontId="14" fillId="6" borderId="27" xfId="0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0" fontId="9" fillId="3" borderId="27" xfId="0" applyFont="1" applyFill="1" applyBorder="1" applyAlignment="1">
      <alignment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left" vertical="center" wrapText="1" indent="1"/>
    </xf>
    <xf numFmtId="0" fontId="2" fillId="6" borderId="24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5" fillId="4" borderId="14" xfId="0" applyFont="1" applyFill="1" applyBorder="1" applyAlignment="1" applyProtection="1">
      <alignment horizontal="lef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4" fillId="3" borderId="2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12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4" fillId="0" borderId="0" xfId="2" applyFont="1" applyAlignment="1">
      <alignment horizontal="left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14" fillId="6" borderId="17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5"/>
  <sheetViews>
    <sheetView tabSelected="1" topLeftCell="I5" zoomScale="85" zoomScaleNormal="85" workbookViewId="0">
      <selection activeCell="R10" sqref="R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5.5703125" style="1" customWidth="1"/>
    <col min="4" max="4" width="12.28515625" style="2" customWidth="1"/>
    <col min="5" max="5" width="10.5703125" style="3" customWidth="1"/>
    <col min="6" max="6" width="105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2.140625" customWidth="1"/>
    <col min="12" max="12" width="23.28515625" customWidth="1"/>
    <col min="13" max="13" width="24.42578125" customWidth="1"/>
    <col min="14" max="14" width="37.42578125" style="4" customWidth="1"/>
    <col min="15" max="15" width="27.28515625" style="4" customWidth="1"/>
    <col min="16" max="16" width="16.855468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28515625" hidden="1" customWidth="1"/>
    <col min="22" max="22" width="36.28515625" style="5" customWidth="1"/>
  </cols>
  <sheetData>
    <row r="1" spans="1:22" ht="40.9" customHeight="1" x14ac:dyDescent="0.25">
      <c r="B1" s="155" t="s">
        <v>36</v>
      </c>
      <c r="C1" s="156"/>
      <c r="D1" s="156"/>
      <c r="E1"/>
      <c r="G1" s="41"/>
      <c r="V1"/>
    </row>
    <row r="2" spans="1:22" ht="21" customHeight="1" x14ac:dyDescent="0.25">
      <c r="C2"/>
      <c r="D2" s="9"/>
      <c r="E2" s="10"/>
      <c r="G2" s="159"/>
      <c r="H2" s="160"/>
      <c r="I2" s="160"/>
      <c r="J2" s="160"/>
      <c r="K2" s="160"/>
      <c r="L2" s="160"/>
      <c r="M2" s="160"/>
      <c r="N2" s="160"/>
      <c r="O2" s="1"/>
      <c r="P2" s="1"/>
      <c r="R2" s="11"/>
      <c r="S2" s="11"/>
      <c r="U2" s="7"/>
      <c r="V2" s="8"/>
    </row>
    <row r="3" spans="1:22" ht="18.75" customHeight="1" x14ac:dyDescent="0.25">
      <c r="B3" s="13"/>
      <c r="C3" s="12" t="s">
        <v>0</v>
      </c>
      <c r="D3" s="127"/>
      <c r="E3" s="127"/>
      <c r="F3" s="127"/>
      <c r="G3" s="160"/>
      <c r="H3" s="160"/>
      <c r="I3" s="160"/>
      <c r="J3" s="160"/>
      <c r="K3" s="160"/>
      <c r="L3" s="160"/>
      <c r="M3" s="160"/>
      <c r="N3" s="160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27"/>
      <c r="E4" s="127"/>
      <c r="F4" s="127"/>
      <c r="G4" s="127"/>
      <c r="H4" s="12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7" t="s">
        <v>2</v>
      </c>
      <c r="H5" s="158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17</v>
      </c>
      <c r="D6" s="32" t="s">
        <v>4</v>
      </c>
      <c r="E6" s="32" t="s">
        <v>18</v>
      </c>
      <c r="F6" s="32" t="s">
        <v>19</v>
      </c>
      <c r="G6" s="37" t="s">
        <v>28</v>
      </c>
      <c r="H6" s="38" t="s">
        <v>29</v>
      </c>
      <c r="I6" s="33" t="s">
        <v>20</v>
      </c>
      <c r="J6" s="32" t="s">
        <v>21</v>
      </c>
      <c r="K6" s="32" t="s">
        <v>52</v>
      </c>
      <c r="L6" s="34" t="s">
        <v>22</v>
      </c>
      <c r="M6" s="35" t="s">
        <v>23</v>
      </c>
      <c r="N6" s="34" t="s">
        <v>24</v>
      </c>
      <c r="O6" s="32" t="s">
        <v>32</v>
      </c>
      <c r="P6" s="34" t="s">
        <v>25</v>
      </c>
      <c r="Q6" s="32" t="s">
        <v>5</v>
      </c>
      <c r="R6" s="36" t="s">
        <v>6</v>
      </c>
      <c r="S6" s="126" t="s">
        <v>7</v>
      </c>
      <c r="T6" s="126" t="s">
        <v>8</v>
      </c>
      <c r="U6" s="34" t="s">
        <v>26</v>
      </c>
      <c r="V6" s="34" t="s">
        <v>27</v>
      </c>
    </row>
    <row r="7" spans="1:22" ht="87.6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33</v>
      </c>
      <c r="F7" s="74" t="s">
        <v>46</v>
      </c>
      <c r="G7" s="128" t="s">
        <v>69</v>
      </c>
      <c r="H7" s="46" t="s">
        <v>34</v>
      </c>
      <c r="I7" s="161" t="s">
        <v>41</v>
      </c>
      <c r="J7" s="163" t="s">
        <v>34</v>
      </c>
      <c r="K7" s="165"/>
      <c r="L7" s="172"/>
      <c r="M7" s="169" t="s">
        <v>44</v>
      </c>
      <c r="N7" s="169" t="s">
        <v>45</v>
      </c>
      <c r="O7" s="167">
        <v>30</v>
      </c>
      <c r="P7" s="47">
        <f t="shared" ref="P7:P15" si="0">D7*Q7</f>
        <v>2060</v>
      </c>
      <c r="Q7" s="48">
        <v>2060</v>
      </c>
      <c r="R7" s="129">
        <v>1968</v>
      </c>
      <c r="S7" s="49">
        <f t="shared" ref="S7:S15" si="1">D7*R7</f>
        <v>1968</v>
      </c>
      <c r="T7" s="50" t="str">
        <f>IF(ISNUMBER(R7), IF(R7&gt;Q7,"NEVYHOVUJE","VYHOVUJE")," ")</f>
        <v>VYHOVUJE</v>
      </c>
      <c r="U7" s="62" t="s">
        <v>42</v>
      </c>
      <c r="V7" s="60" t="s">
        <v>11</v>
      </c>
    </row>
    <row r="8" spans="1:22" ht="114" customHeight="1" thickTop="1" thickBot="1" x14ac:dyDescent="0.3">
      <c r="A8" s="20"/>
      <c r="B8" s="51">
        <v>2</v>
      </c>
      <c r="C8" s="52" t="s">
        <v>35</v>
      </c>
      <c r="D8" s="53">
        <v>1</v>
      </c>
      <c r="E8" s="54" t="s">
        <v>33</v>
      </c>
      <c r="F8" s="75" t="s">
        <v>47</v>
      </c>
      <c r="G8" s="128" t="s">
        <v>70</v>
      </c>
      <c r="H8" s="55" t="s">
        <v>34</v>
      </c>
      <c r="I8" s="162"/>
      <c r="J8" s="164"/>
      <c r="K8" s="166"/>
      <c r="L8" s="173"/>
      <c r="M8" s="170"/>
      <c r="N8" s="170"/>
      <c r="O8" s="168"/>
      <c r="P8" s="56">
        <f t="shared" si="0"/>
        <v>4090</v>
      </c>
      <c r="Q8" s="57">
        <v>4090</v>
      </c>
      <c r="R8" s="129">
        <v>3254</v>
      </c>
      <c r="S8" s="58">
        <f t="shared" si="1"/>
        <v>3254</v>
      </c>
      <c r="T8" s="59" t="str">
        <f t="shared" ref="T8:T15" si="2">IF(ISNUMBER(R8), IF(R8&gt;Q8,"NEVYHOVUJE","VYHOVUJE")," ")</f>
        <v>VYHOVUJE</v>
      </c>
      <c r="U8" s="63" t="s">
        <v>43</v>
      </c>
      <c r="V8" s="61" t="s">
        <v>12</v>
      </c>
    </row>
    <row r="9" spans="1:22" ht="36" customHeight="1" thickTop="1" thickBot="1" x14ac:dyDescent="0.3">
      <c r="A9" s="20"/>
      <c r="B9" s="51">
        <v>3</v>
      </c>
      <c r="C9" s="52" t="s">
        <v>38</v>
      </c>
      <c r="D9" s="53">
        <v>2</v>
      </c>
      <c r="E9" s="54" t="s">
        <v>33</v>
      </c>
      <c r="F9" s="75" t="s">
        <v>48</v>
      </c>
      <c r="G9" s="128" t="s">
        <v>71</v>
      </c>
      <c r="H9" s="55" t="s">
        <v>34</v>
      </c>
      <c r="I9" s="162"/>
      <c r="J9" s="164"/>
      <c r="K9" s="166"/>
      <c r="L9" s="173"/>
      <c r="M9" s="170"/>
      <c r="N9" s="170"/>
      <c r="O9" s="168"/>
      <c r="P9" s="56">
        <f t="shared" si="0"/>
        <v>460</v>
      </c>
      <c r="Q9" s="57">
        <v>230</v>
      </c>
      <c r="R9" s="129">
        <v>212</v>
      </c>
      <c r="S9" s="58">
        <f t="shared" si="1"/>
        <v>424</v>
      </c>
      <c r="T9" s="59" t="str">
        <f t="shared" si="2"/>
        <v>VYHOVUJE</v>
      </c>
      <c r="U9" s="152"/>
      <c r="V9" s="61" t="s">
        <v>12</v>
      </c>
    </row>
    <row r="10" spans="1:22" ht="30.75" customHeight="1" thickTop="1" thickBot="1" x14ac:dyDescent="0.3">
      <c r="A10" s="20"/>
      <c r="B10" s="51">
        <v>4</v>
      </c>
      <c r="C10" s="52" t="s">
        <v>39</v>
      </c>
      <c r="D10" s="53">
        <v>1</v>
      </c>
      <c r="E10" s="54" t="s">
        <v>33</v>
      </c>
      <c r="F10" s="75" t="s">
        <v>49</v>
      </c>
      <c r="G10" s="128" t="s">
        <v>72</v>
      </c>
      <c r="H10" s="55" t="s">
        <v>34</v>
      </c>
      <c r="I10" s="162"/>
      <c r="J10" s="164"/>
      <c r="K10" s="166"/>
      <c r="L10" s="173"/>
      <c r="M10" s="170"/>
      <c r="N10" s="170"/>
      <c r="O10" s="168"/>
      <c r="P10" s="56">
        <f t="shared" si="0"/>
        <v>223</v>
      </c>
      <c r="Q10" s="57">
        <v>223</v>
      </c>
      <c r="R10" s="129">
        <v>215</v>
      </c>
      <c r="S10" s="58">
        <f t="shared" si="1"/>
        <v>215</v>
      </c>
      <c r="T10" s="59" t="str">
        <f t="shared" si="2"/>
        <v>VYHOVUJE</v>
      </c>
      <c r="U10" s="153"/>
      <c r="V10" s="61" t="s">
        <v>16</v>
      </c>
    </row>
    <row r="11" spans="1:22" ht="75.599999999999994" customHeight="1" thickTop="1" thickBot="1" x14ac:dyDescent="0.3">
      <c r="A11" s="20"/>
      <c r="B11" s="64">
        <v>5</v>
      </c>
      <c r="C11" s="65" t="s">
        <v>40</v>
      </c>
      <c r="D11" s="66">
        <v>1</v>
      </c>
      <c r="E11" s="67" t="s">
        <v>33</v>
      </c>
      <c r="F11" s="76" t="s">
        <v>50</v>
      </c>
      <c r="G11" s="128" t="s">
        <v>73</v>
      </c>
      <c r="H11" s="68" t="s">
        <v>34</v>
      </c>
      <c r="I11" s="131"/>
      <c r="J11" s="133"/>
      <c r="K11" s="134"/>
      <c r="L11" s="142"/>
      <c r="M11" s="171"/>
      <c r="N11" s="171"/>
      <c r="O11" s="140"/>
      <c r="P11" s="69">
        <f t="shared" si="0"/>
        <v>223</v>
      </c>
      <c r="Q11" s="70">
        <v>223</v>
      </c>
      <c r="R11" s="129">
        <v>213</v>
      </c>
      <c r="S11" s="71">
        <f t="shared" si="1"/>
        <v>213</v>
      </c>
      <c r="T11" s="72" t="str">
        <f t="shared" si="2"/>
        <v>VYHOVUJE</v>
      </c>
      <c r="U11" s="154"/>
      <c r="V11" s="73" t="s">
        <v>15</v>
      </c>
    </row>
    <row r="12" spans="1:22" ht="92.45" customHeight="1" thickTop="1" thickBot="1" x14ac:dyDescent="0.3">
      <c r="A12" s="20"/>
      <c r="B12" s="77">
        <v>6</v>
      </c>
      <c r="C12" s="78" t="s">
        <v>57</v>
      </c>
      <c r="D12" s="79">
        <v>1</v>
      </c>
      <c r="E12" s="80" t="s">
        <v>33</v>
      </c>
      <c r="F12" s="124" t="s">
        <v>67</v>
      </c>
      <c r="G12" s="128" t="s">
        <v>74</v>
      </c>
      <c r="H12" s="81" t="s">
        <v>34</v>
      </c>
      <c r="I12" s="130" t="s">
        <v>41</v>
      </c>
      <c r="J12" s="132" t="s">
        <v>51</v>
      </c>
      <c r="K12" s="130" t="s">
        <v>53</v>
      </c>
      <c r="L12" s="141"/>
      <c r="M12" s="137" t="s">
        <v>55</v>
      </c>
      <c r="N12" s="137" t="s">
        <v>56</v>
      </c>
      <c r="O12" s="139">
        <v>14</v>
      </c>
      <c r="P12" s="82">
        <f t="shared" si="0"/>
        <v>1200</v>
      </c>
      <c r="Q12" s="83">
        <v>1200</v>
      </c>
      <c r="R12" s="129">
        <v>939</v>
      </c>
      <c r="S12" s="84">
        <f t="shared" si="1"/>
        <v>939</v>
      </c>
      <c r="T12" s="85" t="str">
        <f t="shared" si="2"/>
        <v>VYHOVUJE</v>
      </c>
      <c r="U12" s="121" t="s">
        <v>54</v>
      </c>
      <c r="V12" s="135" t="s">
        <v>13</v>
      </c>
    </row>
    <row r="13" spans="1:22" ht="88.15" customHeight="1" thickTop="1" thickBot="1" x14ac:dyDescent="0.3">
      <c r="A13" s="20"/>
      <c r="B13" s="64">
        <v>7</v>
      </c>
      <c r="C13" s="65" t="s">
        <v>58</v>
      </c>
      <c r="D13" s="66">
        <v>1</v>
      </c>
      <c r="E13" s="67" t="s">
        <v>33</v>
      </c>
      <c r="F13" s="125" t="s">
        <v>68</v>
      </c>
      <c r="G13" s="128" t="s">
        <v>75</v>
      </c>
      <c r="H13" s="68" t="s">
        <v>34</v>
      </c>
      <c r="I13" s="131"/>
      <c r="J13" s="133"/>
      <c r="K13" s="134"/>
      <c r="L13" s="142"/>
      <c r="M13" s="138"/>
      <c r="N13" s="138"/>
      <c r="O13" s="140"/>
      <c r="P13" s="69">
        <f t="shared" si="0"/>
        <v>800</v>
      </c>
      <c r="Q13" s="70">
        <v>800</v>
      </c>
      <c r="R13" s="129">
        <v>715</v>
      </c>
      <c r="S13" s="71">
        <f t="shared" si="1"/>
        <v>715</v>
      </c>
      <c r="T13" s="72" t="str">
        <f t="shared" si="2"/>
        <v>VYHOVUJE</v>
      </c>
      <c r="U13" s="122" t="s">
        <v>54</v>
      </c>
      <c r="V13" s="136"/>
    </row>
    <row r="14" spans="1:22" ht="86.45" customHeight="1" thickTop="1" thickBot="1" x14ac:dyDescent="0.3">
      <c r="A14" s="20"/>
      <c r="B14" s="86">
        <v>8</v>
      </c>
      <c r="C14" s="87" t="s">
        <v>59</v>
      </c>
      <c r="D14" s="88">
        <v>1</v>
      </c>
      <c r="E14" s="89" t="s">
        <v>33</v>
      </c>
      <c r="F14" s="103" t="s">
        <v>62</v>
      </c>
      <c r="G14" s="128" t="s">
        <v>76</v>
      </c>
      <c r="H14" s="90" t="s">
        <v>34</v>
      </c>
      <c r="I14" s="91" t="s">
        <v>41</v>
      </c>
      <c r="J14" s="92" t="s">
        <v>34</v>
      </c>
      <c r="K14" s="93"/>
      <c r="L14" s="94"/>
      <c r="M14" s="102" t="s">
        <v>60</v>
      </c>
      <c r="N14" s="102" t="s">
        <v>61</v>
      </c>
      <c r="O14" s="95">
        <v>14</v>
      </c>
      <c r="P14" s="96">
        <f t="shared" si="0"/>
        <v>2000</v>
      </c>
      <c r="Q14" s="97">
        <v>2000</v>
      </c>
      <c r="R14" s="129">
        <v>478</v>
      </c>
      <c r="S14" s="98">
        <f t="shared" si="1"/>
        <v>478</v>
      </c>
      <c r="T14" s="99" t="str">
        <f t="shared" si="2"/>
        <v>VYHOVUJE</v>
      </c>
      <c r="U14" s="100"/>
      <c r="V14" s="101" t="s">
        <v>12</v>
      </c>
    </row>
    <row r="15" spans="1:22" ht="195" customHeight="1" thickTop="1" thickBot="1" x14ac:dyDescent="0.3">
      <c r="A15" s="20"/>
      <c r="B15" s="104">
        <v>9</v>
      </c>
      <c r="C15" s="105" t="s">
        <v>63</v>
      </c>
      <c r="D15" s="106">
        <v>1</v>
      </c>
      <c r="E15" s="107" t="s">
        <v>33</v>
      </c>
      <c r="F15" s="123" t="s">
        <v>66</v>
      </c>
      <c r="G15" s="128" t="s">
        <v>77</v>
      </c>
      <c r="H15" s="108" t="s">
        <v>34</v>
      </c>
      <c r="I15" s="109" t="s">
        <v>41</v>
      </c>
      <c r="J15" s="110" t="s">
        <v>34</v>
      </c>
      <c r="K15" s="111"/>
      <c r="L15" s="112"/>
      <c r="M15" s="120" t="s">
        <v>64</v>
      </c>
      <c r="N15" s="120" t="s">
        <v>65</v>
      </c>
      <c r="O15" s="113">
        <v>14</v>
      </c>
      <c r="P15" s="114">
        <f t="shared" si="0"/>
        <v>2800</v>
      </c>
      <c r="Q15" s="115">
        <v>2800</v>
      </c>
      <c r="R15" s="129">
        <v>2273</v>
      </c>
      <c r="S15" s="116">
        <f t="shared" si="1"/>
        <v>2273</v>
      </c>
      <c r="T15" s="117" t="str">
        <f t="shared" si="2"/>
        <v>VYHOVUJE</v>
      </c>
      <c r="U15" s="118"/>
      <c r="V15" s="119" t="s">
        <v>14</v>
      </c>
    </row>
    <row r="16" spans="1:22" ht="17.45" customHeight="1" thickTop="1" thickBot="1" x14ac:dyDescent="0.3">
      <c r="C16"/>
      <c r="D16"/>
      <c r="E16"/>
      <c r="F16"/>
      <c r="G16"/>
      <c r="H16"/>
      <c r="I16"/>
      <c r="J16"/>
      <c r="N16"/>
      <c r="O16"/>
      <c r="P16"/>
    </row>
    <row r="17" spans="2:22" ht="51.75" customHeight="1" thickTop="1" thickBot="1" x14ac:dyDescent="0.3">
      <c r="B17" s="150" t="s">
        <v>31</v>
      </c>
      <c r="C17" s="150"/>
      <c r="D17" s="150"/>
      <c r="E17" s="150"/>
      <c r="F17" s="150"/>
      <c r="G17" s="150"/>
      <c r="H17" s="40"/>
      <c r="I17" s="40"/>
      <c r="J17" s="21"/>
      <c r="K17" s="21"/>
      <c r="L17" s="6"/>
      <c r="M17" s="6"/>
      <c r="N17" s="6"/>
      <c r="O17" s="22"/>
      <c r="P17" s="22"/>
      <c r="Q17" s="23" t="s">
        <v>9</v>
      </c>
      <c r="R17" s="147" t="s">
        <v>10</v>
      </c>
      <c r="S17" s="148"/>
      <c r="T17" s="149"/>
      <c r="U17" s="24"/>
      <c r="V17" s="25"/>
    </row>
    <row r="18" spans="2:22" ht="50.45" customHeight="1" thickTop="1" thickBot="1" x14ac:dyDescent="0.3">
      <c r="B18" s="151"/>
      <c r="C18" s="151"/>
      <c r="D18" s="151"/>
      <c r="E18" s="151"/>
      <c r="F18" s="151"/>
      <c r="G18" s="151"/>
      <c r="H18" s="151"/>
      <c r="I18" s="26"/>
      <c r="L18" s="9"/>
      <c r="M18" s="9"/>
      <c r="N18" s="9"/>
      <c r="O18" s="27"/>
      <c r="P18" s="27"/>
      <c r="Q18" s="28">
        <f>SUM(P7:P15)</f>
        <v>13856</v>
      </c>
      <c r="R18" s="144">
        <f>SUM(S7:S15)</f>
        <v>10479</v>
      </c>
      <c r="S18" s="145"/>
      <c r="T18" s="146"/>
    </row>
    <row r="19" spans="2:22" ht="15.75" thickTop="1" x14ac:dyDescent="0.25">
      <c r="B19" s="143" t="s">
        <v>30</v>
      </c>
      <c r="C19" s="143"/>
      <c r="D19" s="143"/>
      <c r="E19" s="143"/>
      <c r="F19" s="143"/>
      <c r="G19" s="143"/>
      <c r="H19" s="127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2" x14ac:dyDescent="0.25">
      <c r="B20" s="39"/>
      <c r="C20" s="39"/>
      <c r="D20" s="39"/>
      <c r="E20" s="39"/>
      <c r="F20" s="39"/>
      <c r="G20" s="127"/>
      <c r="H20" s="127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2" x14ac:dyDescent="0.25">
      <c r="B21" s="39"/>
      <c r="C21" s="39"/>
      <c r="D21" s="39"/>
      <c r="E21" s="39"/>
      <c r="F21" s="39"/>
      <c r="G21" s="127"/>
      <c r="H21" s="127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2" x14ac:dyDescent="0.25">
      <c r="B22" s="39"/>
      <c r="C22" s="39"/>
      <c r="D22" s="39"/>
      <c r="E22" s="39"/>
      <c r="F22" s="39"/>
      <c r="G22" s="127"/>
      <c r="H22" s="127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2" ht="19.899999999999999" customHeight="1" x14ac:dyDescent="0.25">
      <c r="C23" s="21"/>
      <c r="D23" s="29"/>
      <c r="E23" s="21"/>
      <c r="F23" s="21"/>
      <c r="G23" s="127"/>
      <c r="H23" s="127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2" ht="19.899999999999999" customHeight="1" x14ac:dyDescent="0.25">
      <c r="H24" s="3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2" ht="19.899999999999999" customHeight="1" x14ac:dyDescent="0.25">
      <c r="C25" s="21"/>
      <c r="D25" s="29"/>
      <c r="E25" s="21"/>
      <c r="F25" s="21"/>
      <c r="G25" s="127"/>
      <c r="H25" s="127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2" ht="19.899999999999999" customHeight="1" x14ac:dyDescent="0.25">
      <c r="C26" s="21"/>
      <c r="D26" s="29"/>
      <c r="E26" s="21"/>
      <c r="F26" s="21"/>
      <c r="G26" s="127"/>
      <c r="H26" s="127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2" ht="19.899999999999999" customHeight="1" x14ac:dyDescent="0.25">
      <c r="C27" s="21"/>
      <c r="D27" s="29"/>
      <c r="E27" s="21"/>
      <c r="F27" s="21"/>
      <c r="G27" s="127"/>
      <c r="H27" s="127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2" ht="19.899999999999999" customHeight="1" x14ac:dyDescent="0.25">
      <c r="C28" s="21"/>
      <c r="D28" s="29"/>
      <c r="E28" s="21"/>
      <c r="F28" s="21"/>
      <c r="G28" s="127"/>
      <c r="H28" s="127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2" ht="19.899999999999999" customHeight="1" x14ac:dyDescent="0.25">
      <c r="C29" s="21"/>
      <c r="D29" s="29"/>
      <c r="E29" s="21"/>
      <c r="F29" s="21"/>
      <c r="G29" s="127"/>
      <c r="H29" s="127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2" ht="19.899999999999999" customHeight="1" x14ac:dyDescent="0.25">
      <c r="C30" s="21"/>
      <c r="D30" s="29"/>
      <c r="E30" s="21"/>
      <c r="F30" s="21"/>
      <c r="G30" s="127"/>
      <c r="H30" s="127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2" ht="19.899999999999999" customHeight="1" x14ac:dyDescent="0.25">
      <c r="C31" s="21"/>
      <c r="D31" s="29"/>
      <c r="E31" s="21"/>
      <c r="F31" s="21"/>
      <c r="G31" s="127"/>
      <c r="H31" s="127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2" ht="19.899999999999999" customHeight="1" x14ac:dyDescent="0.25">
      <c r="C32" s="21"/>
      <c r="D32" s="29"/>
      <c r="E32" s="21"/>
      <c r="F32" s="21"/>
      <c r="G32" s="127"/>
      <c r="H32" s="127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27"/>
      <c r="H33" s="127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27"/>
      <c r="H34" s="127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27"/>
      <c r="H35" s="127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27"/>
      <c r="H36" s="127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27"/>
      <c r="H37" s="127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27"/>
      <c r="H38" s="127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27"/>
      <c r="H39" s="127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27"/>
      <c r="H40" s="127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27"/>
      <c r="H41" s="127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27"/>
      <c r="H42" s="127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27"/>
      <c r="H43" s="127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27"/>
      <c r="H44" s="127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27"/>
      <c r="H45" s="127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27"/>
      <c r="H46" s="127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27"/>
      <c r="H47" s="127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27"/>
      <c r="H48" s="127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27"/>
      <c r="H49" s="127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27"/>
      <c r="H50" s="127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27"/>
      <c r="H51" s="127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27"/>
      <c r="H52" s="127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27"/>
      <c r="H53" s="127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27"/>
      <c r="H54" s="127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27"/>
      <c r="H55" s="127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27"/>
      <c r="H56" s="127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27"/>
      <c r="H57" s="127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27"/>
      <c r="H58" s="127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27"/>
      <c r="H59" s="127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27"/>
      <c r="H60" s="127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27"/>
      <c r="H61" s="127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27"/>
      <c r="H62" s="127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27"/>
      <c r="H63" s="127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27"/>
      <c r="H64" s="127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27"/>
      <c r="H65" s="127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27"/>
      <c r="H66" s="127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27"/>
      <c r="H67" s="127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27"/>
      <c r="H68" s="127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27"/>
      <c r="H69" s="127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27"/>
      <c r="H70" s="127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27"/>
      <c r="H71" s="127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27"/>
      <c r="H72" s="127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27"/>
      <c r="H73" s="127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27"/>
      <c r="H74" s="127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27"/>
      <c r="H75" s="127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27"/>
      <c r="H76" s="127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27"/>
      <c r="H77" s="127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27"/>
      <c r="H78" s="127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27"/>
      <c r="H79" s="127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27"/>
      <c r="H80" s="127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27"/>
      <c r="H81" s="127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27"/>
      <c r="H82" s="127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27"/>
      <c r="H83" s="127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27"/>
      <c r="H84" s="127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27"/>
      <c r="H85" s="127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27"/>
      <c r="H86" s="127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27"/>
      <c r="H87" s="127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27"/>
      <c r="H88" s="127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27"/>
      <c r="H89" s="127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27"/>
      <c r="H90" s="127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27"/>
      <c r="H91" s="127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27"/>
      <c r="H92" s="127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27"/>
      <c r="H93" s="127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27"/>
      <c r="H94" s="127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27"/>
      <c r="H95" s="127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27"/>
      <c r="H96" s="127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27"/>
      <c r="H97" s="127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27"/>
      <c r="H98" s="127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27"/>
      <c r="H99" s="127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27"/>
      <c r="H100" s="127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27"/>
      <c r="H101" s="127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27"/>
      <c r="H102" s="127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27"/>
      <c r="H103" s="127"/>
      <c r="I103" s="11"/>
      <c r="J103" s="11"/>
      <c r="K103" s="11"/>
      <c r="L103" s="11"/>
      <c r="M103" s="11"/>
      <c r="N103" s="5"/>
      <c r="O103" s="5"/>
      <c r="P103" s="5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27"/>
      <c r="H104" s="127"/>
      <c r="I104" s="11"/>
      <c r="J104" s="11"/>
      <c r="K104" s="11"/>
      <c r="L104" s="11"/>
      <c r="M104" s="11"/>
      <c r="N104" s="5"/>
      <c r="O104" s="5"/>
      <c r="P104" s="5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wSHE64WAs7HtHYNfulNNI2Rt3a6m2LlqdDtert8GLTc5IHb9stvHUk8N+0GgQpH5jKzQK65y9mQgRubCUSwb5Q==" saltValue="q6QD/SsbgyjTqYI7Y74pog==" spinCount="100000" sheet="1" objects="1" scenarios="1"/>
  <mergeCells count="24">
    <mergeCell ref="U9:U11"/>
    <mergeCell ref="B1:D1"/>
    <mergeCell ref="G5:H5"/>
    <mergeCell ref="G2:N3"/>
    <mergeCell ref="I7:I11"/>
    <mergeCell ref="J7:J11"/>
    <mergeCell ref="K7:K11"/>
    <mergeCell ref="O7:O11"/>
    <mergeCell ref="N7:N11"/>
    <mergeCell ref="M7:M11"/>
    <mergeCell ref="L7:L11"/>
    <mergeCell ref="B19:G19"/>
    <mergeCell ref="R18:T18"/>
    <mergeCell ref="R17:T17"/>
    <mergeCell ref="B17:G17"/>
    <mergeCell ref="B18:H18"/>
    <mergeCell ref="I12:I13"/>
    <mergeCell ref="J12:J13"/>
    <mergeCell ref="K12:K13"/>
    <mergeCell ref="V12:V13"/>
    <mergeCell ref="M12:M13"/>
    <mergeCell ref="N12:N13"/>
    <mergeCell ref="O12:O13"/>
    <mergeCell ref="L12:L13"/>
  </mergeCells>
  <conditionalFormatting sqref="D7:D15 B7:B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T7:T15">
    <cfRule type="cellIs" dxfId="5" priority="80" operator="equal">
      <formula>"VYHOVUJE"</formula>
    </cfRule>
  </conditionalFormatting>
  <conditionalFormatting sqref="T7:T15">
    <cfRule type="cellIs" dxfId="4" priority="79" operator="equal">
      <formula>"NEVYHOVUJE"</formula>
    </cfRule>
  </conditionalFormatting>
  <conditionalFormatting sqref="R7:R15 G7:H15">
    <cfRule type="containsBlanks" dxfId="3" priority="73">
      <formula>LEN(TRIM(G7))=0</formula>
    </cfRule>
  </conditionalFormatting>
  <conditionalFormatting sqref="R7:R15 G7:H15">
    <cfRule type="notContainsBlanks" dxfId="2" priority="71">
      <formula>LEN(TRIM(G7))&gt;0</formula>
    </cfRule>
  </conditionalFormatting>
  <conditionalFormatting sqref="R7:R15 G7:H15">
    <cfRule type="notContainsBlanks" dxfId="1" priority="70">
      <formula>LEN(TRIM(G7))&gt;0</formula>
    </cfRule>
  </conditionalFormatting>
  <conditionalFormatting sqref="G7:H15">
    <cfRule type="notContainsBlanks" dxfId="0" priority="69">
      <formula>LEN(TRIM(G7))&gt;0</formula>
    </cfRule>
  </conditionalFormatting>
  <dataValidations count="3">
    <dataValidation type="list" allowBlank="1" showInputMessage="1" showErrorMessage="1" sqref="J7 J12 J14 J15" xr:uid="{006F2A15-2179-46AE-BE20-DCC6C5F84EE9}">
      <formula1>"ANO,NE"</formula1>
    </dataValidation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V7 V12:V13 V14 V15" xr:uid="{00000000-0002-0000-0000-000002000000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PRkNPhu+00gkMab10KnKUWVQA2nOouUwck+DOMErJUQ=</DigestValue>
    </Reference>
    <Reference Type="http://www.w3.org/2000/09/xmldsig#Object" URI="#idOfficeObject">
      <DigestMethod Algorithm="http://www.w3.org/2001/04/xmlenc#sha256"/>
      <DigestValue>9AAo4JLhNqad7SuhUWtysWT79yua7Svwaax1myaqIwM=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Neisz6Tb2Da5Cv6bDgb8BSyXMrZF5Jt1KdslvUjejQs=</DigestValue>
    </Reference>
  </SignedInfo>
  <SignatureValue>cf1zDS5iAJhIBbqC2FXQ5XRKbXtvvvKKN2Bqnvi/4RBzXeywOgPbJj9Cr67JdZH7Y88XCSP5KBWk
cKoEnUyMhIByR2jXNjXq0ajChYqZML+WLxJhI5xam8c8fkZ99eGdVd/2Cf/GWlPSUw0NDPGnjYiF
0VMBxdKs6g7+f/Cp23yCJdtNj+8Tm6mcTYHZXqhjmH7SQClWUCoFYr/n00BS98g+VArpRjTCI53L
NhtWcmi5u4KXfyFMHsMO3QbQnewsBESuB8lTQEiWe/52Z2G6oUVNJijblNCTv/5EixOzmoYSlI6E
eTml0yMf+mKNXMJERIChC23zHRyg3iw5hdSVuA==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ogbZ8Ozj62fk5Vgy0nzicfxIBs8PlmQiQBurtarnLOo=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Jh4DOYY4t7eFDlLhA2/PuWe+dNI/kLdGnbA/YEHLGc8=</DigestValue>
      </Reference>
      <Reference URI="/xl/sharedStrings.xml?ContentType=application/vnd.openxmlformats-officedocument.spreadsheetml.sharedStrings+xml">
        <DigestMethod Algorithm="http://www.w3.org/2001/04/xmlenc#sha256"/>
        <DigestValue>vKgccQlxOJShWwRF9yvFbKiWVlfl3rTSu1d/MdBnL7k=</DigestValue>
      </Reference>
      <Reference URI="/xl/styles.xml?ContentType=application/vnd.openxmlformats-officedocument.spreadsheetml.styles+xml">
        <DigestMethod Algorithm="http://www.w3.org/2001/04/xmlenc#sha256"/>
        <DigestValue>SxGaEaKNjPxfG9gKDg4qEuSE3uuSsNaFOWTLjwJVKKI=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2GrLtroyYWbktWifmEw05cXSFqDU4DmdQDw3DMcswxI=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ERPsPlSMrxqSCRBqEW/yyQFM5GkXPCt5Bv/O/FJFbxk=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2023-04-12T13:28:01Z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16.0.16227/24</OfficeVersion>
          <ApplicationVersion>16.0.16227</ApplicationVersion>
          <Monitors>1</Monitors>
          <HorizontalResolution>3440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2023-04-12T13:28:01Z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Tomáš Tichý</cp:lastModifiedBy>
  <cp:revision>3</cp:revision>
  <cp:lastPrinted>2023-03-08T09:09:44Z</cp:lastPrinted>
  <dcterms:created xsi:type="dcterms:W3CDTF">2014-03-05T12:43:32Z</dcterms:created>
  <dcterms:modified xsi:type="dcterms:W3CDTF">2023-04-12T10:44:27Z</dcterms:modified>
</cp:coreProperties>
</file>